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marmes\Desktop\"/>
    </mc:Choice>
  </mc:AlternateContent>
  <xr:revisionPtr revIDLastSave="0" documentId="13_ncr:1_{636D8E27-957A-40EE-BAE5-6263B7B00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ica" sheetId="12" r:id="rId1"/>
    <sheet name="0.OTU" sheetId="8" r:id="rId2"/>
    <sheet name="1. El instalacije" sheetId="11" r:id="rId3"/>
    <sheet name="Rekapitulacija" sheetId="4" r:id="rId4"/>
  </sheets>
  <definedNames>
    <definedName name="_xlnm.Print_Area" localSheetId="2">'1. El instalacije'!$A$1:$F$56</definedName>
    <definedName name="_xlnm.Print_Area" localSheetId="3">Rekapitulacija!$A$1:$D$20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1" l="1"/>
  <c r="F44" i="11"/>
  <c r="F45" i="11"/>
  <c r="F41" i="11"/>
  <c r="F35" i="11"/>
  <c r="F33" i="11"/>
  <c r="F27" i="11" l="1"/>
  <c r="A27" i="11" l="1"/>
  <c r="A29" i="11" s="1"/>
  <c r="F12" i="11"/>
  <c r="F9" i="11"/>
  <c r="A53" i="11"/>
  <c r="A18" i="11"/>
  <c r="F51" i="11" l="1"/>
  <c r="F49" i="11"/>
  <c r="F47" i="11"/>
  <c r="F39" i="11"/>
  <c r="F38" i="11"/>
  <c r="F31" i="11"/>
  <c r="F29" i="11"/>
  <c r="F25" i="11"/>
  <c r="F16" i="11"/>
  <c r="F14" i="11"/>
  <c r="F53" i="11" l="1"/>
  <c r="C7" i="4" l="1"/>
  <c r="C6" i="4"/>
  <c r="A9" i="11"/>
  <c r="A12" i="11" s="1"/>
  <c r="A14" i="11" s="1"/>
  <c r="A31" i="11" l="1"/>
  <c r="C5" i="4"/>
  <c r="A5" i="4"/>
  <c r="A33" i="11" l="1"/>
  <c r="D6" i="4"/>
  <c r="D7" i="4"/>
  <c r="A35" i="11" l="1"/>
  <c r="A37" i="11" s="1"/>
  <c r="D10" i="4"/>
  <c r="A41" i="11" l="1"/>
  <c r="A16" i="11"/>
  <c r="D12" i="4"/>
  <c r="D14" i="4" s="1"/>
  <c r="A43" i="11" l="1"/>
  <c r="A47" i="11" s="1"/>
  <c r="A49" i="11" s="1"/>
  <c r="A51" i="11" s="1"/>
</calcChain>
</file>

<file path=xl/sharedStrings.xml><?xml version="1.0" encoding="utf-8"?>
<sst xmlns="http://schemas.openxmlformats.org/spreadsheetml/2006/main" count="97" uniqueCount="79">
  <si>
    <t>R E K A P I T U L A C I J A</t>
  </si>
  <si>
    <t>NAZIV</t>
  </si>
  <si>
    <t>Količina</t>
  </si>
  <si>
    <t>kom</t>
  </si>
  <si>
    <t>m</t>
  </si>
  <si>
    <t>PDV (25%)</t>
  </si>
  <si>
    <t>R.br.</t>
  </si>
  <si>
    <t>Sitni nespecificirani izolacioni, montažni i spojni materijal</t>
  </si>
  <si>
    <t>Označavanje priključnica i ostalih uređaja u skladu sa standardom i izvedbenom dokumentacijom</t>
  </si>
  <si>
    <t>A.</t>
  </si>
  <si>
    <t>Energetski kabel s aluminijskim vodičima, izolacijom i plaštem od PVC mase, za direktno polaganje u zemlju, za spoj od susretnog postrojenja do NN razdjelnika zajedničke potrošnje +RZP
- nazivni napon 0,6/1 kV
- presjek vodiča 4 mm²
tip kao: NYY 5×4 mm²
NAPOMENA: isporuka agriKomp, m 100</t>
  </si>
  <si>
    <t>Dobava i ugradnja u zidnu konstrukciju sljedećih instalacijskih savitljivih cijevi, rebrasta</t>
  </si>
  <si>
    <t>Ispitivanje instalacije u skladu sa standardom ISO/IEC IS11801 2 izdanje 2002, klasa E i ISO/IEC 8802-3/ANSI/IEEE 802.3 i izrada protokola o ispitivanju, te pribavljanje svih potrebnih atesta i odgovarajućih izjava o sukladnosti ugrađene elektroopreme za tehnički pregled.</t>
  </si>
  <si>
    <t>Puštanje u rad elektroničkog komunikacijskog sustava</t>
  </si>
  <si>
    <t>instalacijska cijev, siva ϕ 25 mm</t>
  </si>
  <si>
    <t>instalacijska cijev, siva ϕ 20 mm</t>
  </si>
  <si>
    <t>GENERALNA NAPOMENA</t>
  </si>
  <si>
    <t xml:space="preserve">Troškovnik je izrađen na temelju glavnog projekta. </t>
  </si>
  <si>
    <t>U jediničnim cijenama za sve stavke troškovnika, ponuda mora sadržavati ukupne troškove materijala i rada do potpunog dovršenja cjelokupnog posla, uključujući:</t>
  </si>
  <si>
    <t>nabavu i transport na gradilište, utovare, istovare, skladištenje i čuvanje,</t>
  </si>
  <si>
    <t>Sav rad, glavni i pomoćni, uporabu lakih pokretnih skela, sva potrebna podupiranja, sav unutrašnji transport i potrebnu zaštitu izvedenih radova,</t>
  </si>
  <si>
    <t>Spajanje i montažu, uključujući sav potreban spojni i montažni materijal i pribor,</t>
  </si>
  <si>
    <t>Sva prateća čišćenja tijekom izvođenja radova,</t>
  </si>
  <si>
    <t>Izradu prateće radioničke dokumentacije za sve razvodne ormare, izradu natpisnih pločica, oznaka kabela i rednih stezaljki,</t>
  </si>
  <si>
    <t>Nabavu i transport na gradilište, utovare, istovare, skladištenje i čuvanje,</t>
  </si>
  <si>
    <t>Građevinsku pripomoć u vidu izrada niša, ugradbom i obzidavanjem razvodnih polja te sve ostale građevinske radove koji se odnose na elektroinstalaterske radove,</t>
  </si>
  <si>
    <t>Puštanje sustava u rad, izradu uputa za rukovanje i obuku korisnika,</t>
  </si>
  <si>
    <t>Za sve izvedene radove, ugrađene materijale i opremu, potrebno je ishoditi dokaze o kakvoći (atestna dokumentacija, garantni listovi) te ih bez posebne naknade dati na uvid nadzornom inženjeru, a prilikom primopredaje građevine, uručiti Investitoru odnosno krajnjem korisniku.</t>
  </si>
  <si>
    <t>Odvoz nepotrebne opreme i materijala na gradski deponij</t>
  </si>
  <si>
    <t>odlagališta.</t>
  </si>
  <si>
    <t>Izvođač je dužan održavati svu opremu i instalacije dvije godine od tehničkog pregleda i puštanja u pogon opreme.</t>
  </si>
  <si>
    <t>Broj stavke</t>
  </si>
  <si>
    <t>Opis stavke</t>
  </si>
  <si>
    <t>Jed. Mjera</t>
  </si>
  <si>
    <t>Jed. Cijena (€)</t>
  </si>
  <si>
    <t>Ukupno (€)</t>
  </si>
  <si>
    <t>1.</t>
  </si>
  <si>
    <t>kmpl</t>
  </si>
  <si>
    <t>2.</t>
  </si>
  <si>
    <t>INSTALACIJA PRIKLJUČNICA, SKLOPKI I OSTALIH POTROŠAČA</t>
  </si>
  <si>
    <t>INSTALACIJA EK MREŽE (STRUKTURNO KABLIRANJE)</t>
  </si>
  <si>
    <t>cijena (€)</t>
  </si>
  <si>
    <t xml:space="preserve">U K U P N O [€]: </t>
  </si>
  <si>
    <t xml:space="preserve">S V E U K U P N O [€]: </t>
  </si>
  <si>
    <t>INVESTITOR:</t>
  </si>
  <si>
    <t>GRAĐEVINA:</t>
  </si>
  <si>
    <t>LOKACIJA:</t>
  </si>
  <si>
    <t>01_TROŠKOVNIK</t>
  </si>
  <si>
    <t>PROJEKTANT:</t>
  </si>
  <si>
    <t>Elektrotehničkih radova</t>
  </si>
  <si>
    <t>Luka Giljanović, mag.ing.el.</t>
  </si>
  <si>
    <t>DRŽAVNI URED ZA REVIZIJU</t>
  </si>
  <si>
    <t>Tkalčićeva 19, Zagreb</t>
  </si>
  <si>
    <t>OIB: 55448281176</t>
  </si>
  <si>
    <t>Poslovna građevina
Bogovićeva 1A, Zagreb</t>
  </si>
  <si>
    <t>k.č. 2280 k.o. Centar</t>
  </si>
  <si>
    <t>Bogovićeva 1A, Zagreb</t>
  </si>
  <si>
    <t>ELEKTROINSTALACIJE SLABE STRUJE</t>
  </si>
  <si>
    <t>ELEKTROINSTALACIJE UKUPNO</t>
  </si>
  <si>
    <t>STRUKTURNO KABLIRANJE UKUPNO</t>
  </si>
  <si>
    <t>Set koji se ugrađuje u parapetni kanal, a sastoji se od:
detalj "B"</t>
  </si>
  <si>
    <t xml:space="preserve">Montaža i spajanje RJ45 mrežnih priključnica u već pripremljenu podnu kutiju 12M
</t>
  </si>
  <si>
    <t>- RJ45 mrežna priključnica</t>
  </si>
  <si>
    <t>Dobava, montaža i spajanje seta RJ45 priključnica koji se sastoji od:
- podžbukne kutije 2M - 1 kom
- RJ45 mrežna priključnica 1M - 1 kom
- slijepog modula 1M - 1 kom</t>
  </si>
  <si>
    <t>Dobava, montaža i spajanje seta RJ45 priključnica koji se sastoji od:
- podžbukne kutije 2M - 1 kom
- RJ45 mrežna priključnica 1M - 2 kom</t>
  </si>
  <si>
    <t>Dobava, montaža i spajanje seta RJ45 priključnica koji se sastoji od:
- podžbukne kutije 5M - 1 kom
- RJ45 mrežna priključnica 1M - 5 kom</t>
  </si>
  <si>
    <t>U/FTP kabel cat.6a LS0H</t>
  </si>
  <si>
    <t>Dobava, polaganje i spajanje optičkog kabela
U-DQ(ZN)BH 12G50/125 12 niti</t>
  </si>
  <si>
    <t>Dobava, doprema i montaža kabelskih ljestvi PK400/60</t>
  </si>
  <si>
    <t>PK300/60</t>
  </si>
  <si>
    <t>Dobava, doprema i montaža kabelskih polica prema donjoj specifikaciji</t>
  </si>
  <si>
    <t>PK200/60</t>
  </si>
  <si>
    <t>a)</t>
  </si>
  <si>
    <t>b)</t>
  </si>
  <si>
    <t>Zagreb, srpanj 2024. god</t>
  </si>
  <si>
    <t>udaljen cca 6 km od radilišta uključujući troškove plaćanja</t>
  </si>
  <si>
    <t xml:space="preserve">Utičnice i sklopke moraju se ponuditi od jednog istog proizvođača. U jedinične cijene za podžbukne tipove uključene su i podžbukne kutije, središnje ploče i odgovarajući broj pokrovnih okvira. </t>
  </si>
  <si>
    <t>Sve niže navedene stavke uključuju dobavu, montažu (polaganje) i spajanje opreme. Zaštita, serveri, telefonske centrale, access pointi i sl. aktivna oprema nije predmet ove dokumentacije. LSA reglete također nisu predmet troškovnika. Sva oprema je predviđena U/FTP cat 6a, a kabeli moraju biti LS0H. U cijenu je uključen i sitni, nespecificirani materijal i pribor i cijevi</t>
  </si>
  <si>
    <t>Montaža i spajanje Wi-Fi Acces Point za unutarnje prostore - manji broj korisnika
- opremu dobavlja Korisnik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</si>
</sst>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  <numFmt numFmtId="166" formatCode="#,##0.00\ [$kn-41A]"/>
    <numFmt numFmtId="167" formatCode="General_)"/>
    <numFmt numFmtId="168" formatCode="_-* #,##0.00\ [$€-1]_-;\-* #,##0.00\ [$€-1]_-;_-* &quot;-&quot;??\ [$€-1]_-;_-@_-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7" fillId="2" borderId="0"/>
    <xf numFmtId="0" fontId="8" fillId="3" borderId="0"/>
    <xf numFmtId="0" fontId="4" fillId="0" borderId="0"/>
    <xf numFmtId="0" fontId="2" fillId="0" borderId="0"/>
    <xf numFmtId="0" fontId="4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4" fillId="0" borderId="0"/>
    <xf numFmtId="44" fontId="2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4" fillId="0" borderId="0"/>
    <xf numFmtId="166" fontId="4" fillId="0" borderId="0"/>
    <xf numFmtId="167" fontId="24" fillId="0" borderId="0">
      <alignment horizontal="justify" vertical="top" wrapText="1"/>
    </xf>
    <xf numFmtId="0" fontId="4" fillId="0" borderId="0"/>
  </cellStyleXfs>
  <cellXfs count="108">
    <xf numFmtId="0" fontId="0" fillId="0" borderId="0" xfId="0"/>
    <xf numFmtId="0" fontId="3" fillId="0" borderId="0" xfId="0" applyFont="1"/>
    <xf numFmtId="3" fontId="19" fillId="0" borderId="0" xfId="21" applyNumberFormat="1" applyFont="1" applyFill="1" applyBorder="1" applyAlignment="1" applyProtection="1">
      <alignment horizontal="right" vertical="center" wrapText="1"/>
    </xf>
    <xf numFmtId="0" fontId="21" fillId="0" borderId="0" xfId="25" applyFont="1" applyAlignment="1" applyProtection="1">
      <alignment vertical="center" wrapText="1"/>
      <protection hidden="1"/>
    </xf>
    <xf numFmtId="0" fontId="3" fillId="0" borderId="0" xfId="0" applyFont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29" fillId="5" borderId="0" xfId="28" applyFont="1" applyFill="1"/>
    <xf numFmtId="0" fontId="29" fillId="5" borderId="0" xfId="28" applyFont="1" applyFill="1" applyAlignment="1">
      <alignment wrapText="1"/>
    </xf>
    <xf numFmtId="4" fontId="29" fillId="5" borderId="0" xfId="28" applyNumberFormat="1" applyFont="1" applyFill="1" applyAlignment="1">
      <alignment horizontal="right"/>
    </xf>
    <xf numFmtId="2" fontId="29" fillId="5" borderId="0" xfId="28" applyNumberFormat="1" applyFont="1" applyFill="1"/>
    <xf numFmtId="0" fontId="4" fillId="0" borderId="0" xfId="0" applyFont="1"/>
    <xf numFmtId="0" fontId="29" fillId="0" borderId="0" xfId="0" applyFont="1" applyAlignment="1">
      <alignment vertical="center"/>
    </xf>
    <xf numFmtId="0" fontId="29" fillId="0" borderId="0" xfId="28" applyFont="1"/>
    <xf numFmtId="0" fontId="29" fillId="0" borderId="0" xfId="0" applyFont="1"/>
    <xf numFmtId="4" fontId="29" fillId="5" borderId="0" xfId="28" applyNumberFormat="1" applyFont="1" applyFill="1"/>
    <xf numFmtId="2" fontId="29" fillId="5" borderId="0" xfId="28" applyNumberFormat="1" applyFont="1" applyFill="1" applyAlignment="1">
      <alignment horizontal="right"/>
    </xf>
    <xf numFmtId="0" fontId="29" fillId="5" borderId="0" xfId="28" applyFont="1" applyFill="1" applyAlignment="1">
      <alignment vertical="top"/>
    </xf>
    <xf numFmtId="0" fontId="30" fillId="5" borderId="0" xfId="28" applyFont="1" applyFill="1" applyAlignment="1">
      <alignment horizontal="center"/>
    </xf>
    <xf numFmtId="0" fontId="31" fillId="5" borderId="0" xfId="28" applyFont="1" applyFill="1"/>
    <xf numFmtId="0" fontId="32" fillId="0" borderId="0" xfId="0" applyFont="1"/>
    <xf numFmtId="0" fontId="29" fillId="0" borderId="0" xfId="28" applyFont="1" applyAlignment="1">
      <alignment wrapText="1"/>
    </xf>
    <xf numFmtId="4" fontId="29" fillId="0" borderId="0" xfId="28" applyNumberFormat="1" applyFont="1"/>
    <xf numFmtId="2" fontId="29" fillId="0" borderId="0" xfId="28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168" fontId="12" fillId="0" borderId="0" xfId="21" applyNumberFormat="1" applyFont="1" applyAlignment="1" applyProtection="1">
      <alignment horizontal="left"/>
    </xf>
    <xf numFmtId="0" fontId="9" fillId="0" borderId="0" xfId="0" applyFont="1" applyAlignment="1">
      <alignment horizontal="justify"/>
    </xf>
    <xf numFmtId="0" fontId="13" fillId="0" borderId="0" xfId="0" applyFont="1" applyAlignment="1">
      <alignment horizontal="left" vertical="center"/>
    </xf>
    <xf numFmtId="168" fontId="9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8" fontId="9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8" fontId="11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1" fillId="4" borderId="0" xfId="0" applyFont="1" applyFill="1" applyAlignment="1">
      <alignment horizontal="right"/>
    </xf>
    <xf numFmtId="168" fontId="11" fillId="4" borderId="0" xfId="21" applyNumberFormat="1" applyFont="1" applyFill="1" applyProtection="1"/>
    <xf numFmtId="165" fontId="9" fillId="0" borderId="0" xfId="0" applyNumberFormat="1" applyFont="1"/>
    <xf numFmtId="0" fontId="9" fillId="0" borderId="0" xfId="0" applyFont="1" applyAlignment="1">
      <alignment horizontal="justify" vertical="center" wrapText="1"/>
    </xf>
    <xf numFmtId="165" fontId="11" fillId="0" borderId="0" xfId="0" applyNumberFormat="1" applyFont="1"/>
    <xf numFmtId="0" fontId="9" fillId="0" borderId="0" xfId="0" applyFont="1" applyAlignment="1">
      <alignment wrapText="1"/>
    </xf>
    <xf numFmtId="0" fontId="27" fillId="4" borderId="0" xfId="0" applyFont="1" applyFill="1" applyAlignment="1">
      <alignment horizontal="right" wrapText="1"/>
    </xf>
    <xf numFmtId="0" fontId="27" fillId="4" borderId="0" xfId="0" applyFont="1" applyFill="1" applyAlignment="1">
      <alignment horizontal="center" vertical="center" wrapText="1"/>
    </xf>
    <xf numFmtId="2" fontId="27" fillId="4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5" fillId="0" borderId="0" xfId="0" applyFont="1"/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horizontal="right" wrapText="1"/>
    </xf>
    <xf numFmtId="0" fontId="19" fillId="0" borderId="0" xfId="0" quotePrefix="1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quotePrefix="1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3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9" fillId="0" borderId="0" xfId="19" applyFont="1" applyAlignment="1">
      <alignment horizontal="right"/>
    </xf>
    <xf numFmtId="4" fontId="19" fillId="0" borderId="0" xfId="19" applyNumberFormat="1" applyFont="1" applyAlignment="1">
      <alignment horizontal="center" vertical="center"/>
    </xf>
    <xf numFmtId="4" fontId="21" fillId="0" borderId="0" xfId="19" applyNumberFormat="1" applyFont="1" applyAlignment="1">
      <alignment horizontal="right" vertical="center"/>
    </xf>
    <xf numFmtId="0" fontId="19" fillId="0" borderId="0" xfId="19" applyFont="1" applyAlignment="1">
      <alignment vertical="center" wrapText="1"/>
    </xf>
    <xf numFmtId="0" fontId="19" fillId="0" borderId="0" xfId="19" applyFont="1" applyAlignment="1">
      <alignment horizontal="center" vertical="center" wrapText="1"/>
    </xf>
    <xf numFmtId="0" fontId="21" fillId="0" borderId="0" xfId="19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2" fillId="0" borderId="0" xfId="19" applyFont="1" applyAlignment="1">
      <alignment horizontal="right" vertical="center" wrapText="1"/>
    </xf>
    <xf numFmtId="0" fontId="19" fillId="0" borderId="0" xfId="1" applyFont="1" applyAlignment="1">
      <alignment horizontal="right"/>
    </xf>
    <xf numFmtId="0" fontId="19" fillId="0" borderId="0" xfId="19" applyFont="1" applyAlignment="1">
      <alignment vertical="center"/>
    </xf>
    <xf numFmtId="2" fontId="28" fillId="0" borderId="0" xfId="0" applyNumberFormat="1" applyFont="1" applyAlignment="1">
      <alignment vertical="center"/>
    </xf>
    <xf numFmtId="0" fontId="26" fillId="0" borderId="0" xfId="0" applyFont="1" applyAlignment="1">
      <alignment horizontal="right"/>
    </xf>
    <xf numFmtId="0" fontId="29" fillId="5" borderId="0" xfId="28" applyFont="1" applyFill="1" applyAlignment="1">
      <alignment horizontal="left" vertical="top" wrapText="1"/>
    </xf>
    <xf numFmtId="0" fontId="30" fillId="5" borderId="0" xfId="28" applyFont="1" applyFill="1" applyAlignment="1">
      <alignment horizontal="left" vertical="top" wrapText="1"/>
    </xf>
    <xf numFmtId="4" fontId="29" fillId="5" borderId="0" xfId="28" applyNumberFormat="1" applyFont="1" applyFill="1" applyAlignment="1">
      <alignment vertical="top" wrapText="1"/>
    </xf>
    <xf numFmtId="4" fontId="29" fillId="5" borderId="0" xfId="28" applyNumberFormat="1" applyFont="1" applyFill="1"/>
    <xf numFmtId="0" fontId="30" fillId="5" borderId="0" xfId="28" applyFont="1" applyFill="1" applyAlignment="1">
      <alignment horizontal="center"/>
    </xf>
    <xf numFmtId="0" fontId="29" fillId="5" borderId="0" xfId="28" applyFont="1" applyFill="1"/>
  </cellXfs>
  <cellStyles count="29">
    <cellStyle name="A4 Small 210 x 297 mm" xfId="10" xr:uid="{00000000-0005-0000-0000-000000000000}"/>
    <cellStyle name="Comma 2 2" xfId="24" xr:uid="{00000000-0005-0000-0000-000001000000}"/>
    <cellStyle name="Excel Built-in Bad" xfId="6" xr:uid="{00000000-0005-0000-0000-000002000000}"/>
    <cellStyle name="Excel Built-in Neutral" xfId="7" xr:uid="{00000000-0005-0000-0000-000003000000}"/>
    <cellStyle name="Excel Built-in Normal" xfId="5" xr:uid="{00000000-0005-0000-0000-000004000000}"/>
    <cellStyle name="Normal 12" xfId="19" xr:uid="{00000000-0005-0000-0000-000005000000}"/>
    <cellStyle name="Normal 14 2" xfId="22" xr:uid="{00000000-0005-0000-0000-000006000000}"/>
    <cellStyle name="Normal 2" xfId="8" xr:uid="{00000000-0005-0000-0000-000007000000}"/>
    <cellStyle name="Normal 2 2" xfId="20" xr:uid="{00000000-0005-0000-0000-000008000000}"/>
    <cellStyle name="Normal 2 2 2" xfId="25" xr:uid="{00000000-0005-0000-0000-000009000000}"/>
    <cellStyle name="Normal 2 2 3 2" xfId="28" xr:uid="{00000000-0005-0000-0000-00000A000000}"/>
    <cellStyle name="Normal 2 9 2 6" xfId="14" xr:uid="{00000000-0005-0000-0000-00000B000000}"/>
    <cellStyle name="Normal 3" xfId="16" xr:uid="{00000000-0005-0000-0000-00000C000000}"/>
    <cellStyle name="Normal 3 11" xfId="26" xr:uid="{00000000-0005-0000-0000-00000D000000}"/>
    <cellStyle name="Normal 3 9 2" xfId="23" xr:uid="{00000000-0005-0000-0000-00000E000000}"/>
    <cellStyle name="Normal 32" xfId="4" xr:uid="{00000000-0005-0000-0000-00000F000000}"/>
    <cellStyle name="Normal 4" xfId="15" xr:uid="{00000000-0005-0000-0000-000010000000}"/>
    <cellStyle name="Normal 4 3" xfId="18" xr:uid="{00000000-0005-0000-0000-000011000000}"/>
    <cellStyle name="Normal 5" xfId="17" xr:uid="{00000000-0005-0000-0000-000012000000}"/>
    <cellStyle name="Normal 6" xfId="27" xr:uid="{00000000-0005-0000-0000-000013000000}"/>
    <cellStyle name="Normal 9" xfId="13" xr:uid="{00000000-0005-0000-0000-000014000000}"/>
    <cellStyle name="Normalno" xfId="0" builtinId="0"/>
    <cellStyle name="Normalno 4" xfId="12" xr:uid="{00000000-0005-0000-0000-000016000000}"/>
    <cellStyle name="Normalno 7" xfId="9" xr:uid="{00000000-0005-0000-0000-000017000000}"/>
    <cellStyle name="Obično 2" xfId="1" xr:uid="{00000000-0005-0000-0000-000018000000}"/>
    <cellStyle name="Obično 4" xfId="2" xr:uid="{00000000-0005-0000-0000-000019000000}"/>
    <cellStyle name="Obično 5" xfId="3" xr:uid="{00000000-0005-0000-0000-00001A000000}"/>
    <cellStyle name="Style 1" xfId="11" xr:uid="{00000000-0005-0000-0000-00001B000000}"/>
    <cellStyle name="Valuta" xfId="21" builtin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sz val="10"/>
        <color rgb="FFFF0000"/>
        <name val="Arial"/>
      </font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 algn="l">
          <a:defRPr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48"/>
  <sheetViews>
    <sheetView tabSelected="1" view="pageBreakPreview" zoomScaleNormal="100" zoomScaleSheetLayoutView="100" workbookViewId="0">
      <selection sqref="A1:XFD1048576"/>
    </sheetView>
  </sheetViews>
  <sheetFormatPr defaultRowHeight="12.75" x14ac:dyDescent="0.2"/>
  <cols>
    <col min="1" max="2" width="9.140625" style="21"/>
    <col min="3" max="3" width="28.7109375" style="21" bestFit="1" customWidth="1"/>
    <col min="4" max="4" width="27.5703125" style="21" bestFit="1" customWidth="1"/>
    <col min="5" max="5" width="9.140625" style="21"/>
    <col min="6" max="258" width="9.140625" style="12"/>
    <col min="259" max="259" width="28.7109375" style="12" bestFit="1" customWidth="1"/>
    <col min="260" max="260" width="27.5703125" style="12" bestFit="1" customWidth="1"/>
    <col min="261" max="514" width="9.140625" style="12"/>
    <col min="515" max="515" width="28.7109375" style="12" bestFit="1" customWidth="1"/>
    <col min="516" max="516" width="27.5703125" style="12" bestFit="1" customWidth="1"/>
    <col min="517" max="770" width="9.140625" style="12"/>
    <col min="771" max="771" width="28.7109375" style="12" bestFit="1" customWidth="1"/>
    <col min="772" max="772" width="27.5703125" style="12" bestFit="1" customWidth="1"/>
    <col min="773" max="1026" width="9.140625" style="12"/>
    <col min="1027" max="1027" width="28.7109375" style="12" bestFit="1" customWidth="1"/>
    <col min="1028" max="1028" width="27.5703125" style="12" bestFit="1" customWidth="1"/>
    <col min="1029" max="1282" width="9.140625" style="12"/>
    <col min="1283" max="1283" width="28.7109375" style="12" bestFit="1" customWidth="1"/>
    <col min="1284" max="1284" width="27.5703125" style="12" bestFit="1" customWidth="1"/>
    <col min="1285" max="1538" width="9.140625" style="12"/>
    <col min="1539" max="1539" width="28.7109375" style="12" bestFit="1" customWidth="1"/>
    <col min="1540" max="1540" width="27.5703125" style="12" bestFit="1" customWidth="1"/>
    <col min="1541" max="1794" width="9.140625" style="12"/>
    <col min="1795" max="1795" width="28.7109375" style="12" bestFit="1" customWidth="1"/>
    <col min="1796" max="1796" width="27.5703125" style="12" bestFit="1" customWidth="1"/>
    <col min="1797" max="2050" width="9.140625" style="12"/>
    <col min="2051" max="2051" width="28.7109375" style="12" bestFit="1" customWidth="1"/>
    <col min="2052" max="2052" width="27.5703125" style="12" bestFit="1" customWidth="1"/>
    <col min="2053" max="2306" width="9.140625" style="12"/>
    <col min="2307" max="2307" width="28.7109375" style="12" bestFit="1" customWidth="1"/>
    <col min="2308" max="2308" width="27.5703125" style="12" bestFit="1" customWidth="1"/>
    <col min="2309" max="2562" width="9.140625" style="12"/>
    <col min="2563" max="2563" width="28.7109375" style="12" bestFit="1" customWidth="1"/>
    <col min="2564" max="2564" width="27.5703125" style="12" bestFit="1" customWidth="1"/>
    <col min="2565" max="2818" width="9.140625" style="12"/>
    <col min="2819" max="2819" width="28.7109375" style="12" bestFit="1" customWidth="1"/>
    <col min="2820" max="2820" width="27.5703125" style="12" bestFit="1" customWidth="1"/>
    <col min="2821" max="3074" width="9.140625" style="12"/>
    <col min="3075" max="3075" width="28.7109375" style="12" bestFit="1" customWidth="1"/>
    <col min="3076" max="3076" width="27.5703125" style="12" bestFit="1" customWidth="1"/>
    <col min="3077" max="3330" width="9.140625" style="12"/>
    <col min="3331" max="3331" width="28.7109375" style="12" bestFit="1" customWidth="1"/>
    <col min="3332" max="3332" width="27.5703125" style="12" bestFit="1" customWidth="1"/>
    <col min="3333" max="3586" width="9.140625" style="12"/>
    <col min="3587" max="3587" width="28.7109375" style="12" bestFit="1" customWidth="1"/>
    <col min="3588" max="3588" width="27.5703125" style="12" bestFit="1" customWidth="1"/>
    <col min="3589" max="3842" width="9.140625" style="12"/>
    <col min="3843" max="3843" width="28.7109375" style="12" bestFit="1" customWidth="1"/>
    <col min="3844" max="3844" width="27.5703125" style="12" bestFit="1" customWidth="1"/>
    <col min="3845" max="4098" width="9.140625" style="12"/>
    <col min="4099" max="4099" width="28.7109375" style="12" bestFit="1" customWidth="1"/>
    <col min="4100" max="4100" width="27.5703125" style="12" bestFit="1" customWidth="1"/>
    <col min="4101" max="4354" width="9.140625" style="12"/>
    <col min="4355" max="4355" width="28.7109375" style="12" bestFit="1" customWidth="1"/>
    <col min="4356" max="4356" width="27.5703125" style="12" bestFit="1" customWidth="1"/>
    <col min="4357" max="4610" width="9.140625" style="12"/>
    <col min="4611" max="4611" width="28.7109375" style="12" bestFit="1" customWidth="1"/>
    <col min="4612" max="4612" width="27.5703125" style="12" bestFit="1" customWidth="1"/>
    <col min="4613" max="4866" width="9.140625" style="12"/>
    <col min="4867" max="4867" width="28.7109375" style="12" bestFit="1" customWidth="1"/>
    <col min="4868" max="4868" width="27.5703125" style="12" bestFit="1" customWidth="1"/>
    <col min="4869" max="5122" width="9.140625" style="12"/>
    <col min="5123" max="5123" width="28.7109375" style="12" bestFit="1" customWidth="1"/>
    <col min="5124" max="5124" width="27.5703125" style="12" bestFit="1" customWidth="1"/>
    <col min="5125" max="5378" width="9.140625" style="12"/>
    <col min="5379" max="5379" width="28.7109375" style="12" bestFit="1" customWidth="1"/>
    <col min="5380" max="5380" width="27.5703125" style="12" bestFit="1" customWidth="1"/>
    <col min="5381" max="5634" width="9.140625" style="12"/>
    <col min="5635" max="5635" width="28.7109375" style="12" bestFit="1" customWidth="1"/>
    <col min="5636" max="5636" width="27.5703125" style="12" bestFit="1" customWidth="1"/>
    <col min="5637" max="5890" width="9.140625" style="12"/>
    <col min="5891" max="5891" width="28.7109375" style="12" bestFit="1" customWidth="1"/>
    <col min="5892" max="5892" width="27.5703125" style="12" bestFit="1" customWidth="1"/>
    <col min="5893" max="6146" width="9.140625" style="12"/>
    <col min="6147" max="6147" width="28.7109375" style="12" bestFit="1" customWidth="1"/>
    <col min="6148" max="6148" width="27.5703125" style="12" bestFit="1" customWidth="1"/>
    <col min="6149" max="6402" width="9.140625" style="12"/>
    <col min="6403" max="6403" width="28.7109375" style="12" bestFit="1" customWidth="1"/>
    <col min="6404" max="6404" width="27.5703125" style="12" bestFit="1" customWidth="1"/>
    <col min="6405" max="6658" width="9.140625" style="12"/>
    <col min="6659" max="6659" width="28.7109375" style="12" bestFit="1" customWidth="1"/>
    <col min="6660" max="6660" width="27.5703125" style="12" bestFit="1" customWidth="1"/>
    <col min="6661" max="6914" width="9.140625" style="12"/>
    <col min="6915" max="6915" width="28.7109375" style="12" bestFit="1" customWidth="1"/>
    <col min="6916" max="6916" width="27.5703125" style="12" bestFit="1" customWidth="1"/>
    <col min="6917" max="7170" width="9.140625" style="12"/>
    <col min="7171" max="7171" width="28.7109375" style="12" bestFit="1" customWidth="1"/>
    <col min="7172" max="7172" width="27.5703125" style="12" bestFit="1" customWidth="1"/>
    <col min="7173" max="7426" width="9.140625" style="12"/>
    <col min="7427" max="7427" width="28.7109375" style="12" bestFit="1" customWidth="1"/>
    <col min="7428" max="7428" width="27.5703125" style="12" bestFit="1" customWidth="1"/>
    <col min="7429" max="7682" width="9.140625" style="12"/>
    <col min="7683" max="7683" width="28.7109375" style="12" bestFit="1" customWidth="1"/>
    <col min="7684" max="7684" width="27.5703125" style="12" bestFit="1" customWidth="1"/>
    <col min="7685" max="7938" width="9.140625" style="12"/>
    <col min="7939" max="7939" width="28.7109375" style="12" bestFit="1" customWidth="1"/>
    <col min="7940" max="7940" width="27.5703125" style="12" bestFit="1" customWidth="1"/>
    <col min="7941" max="8194" width="9.140625" style="12"/>
    <col min="8195" max="8195" width="28.7109375" style="12" bestFit="1" customWidth="1"/>
    <col min="8196" max="8196" width="27.5703125" style="12" bestFit="1" customWidth="1"/>
    <col min="8197" max="8450" width="9.140625" style="12"/>
    <col min="8451" max="8451" width="28.7109375" style="12" bestFit="1" customWidth="1"/>
    <col min="8452" max="8452" width="27.5703125" style="12" bestFit="1" customWidth="1"/>
    <col min="8453" max="8706" width="9.140625" style="12"/>
    <col min="8707" max="8707" width="28.7109375" style="12" bestFit="1" customWidth="1"/>
    <col min="8708" max="8708" width="27.5703125" style="12" bestFit="1" customWidth="1"/>
    <col min="8709" max="8962" width="9.140625" style="12"/>
    <col min="8963" max="8963" width="28.7109375" style="12" bestFit="1" customWidth="1"/>
    <col min="8964" max="8964" width="27.5703125" style="12" bestFit="1" customWidth="1"/>
    <col min="8965" max="9218" width="9.140625" style="12"/>
    <col min="9219" max="9219" width="28.7109375" style="12" bestFit="1" customWidth="1"/>
    <col min="9220" max="9220" width="27.5703125" style="12" bestFit="1" customWidth="1"/>
    <col min="9221" max="9474" width="9.140625" style="12"/>
    <col min="9475" max="9475" width="28.7109375" style="12" bestFit="1" customWidth="1"/>
    <col min="9476" max="9476" width="27.5703125" style="12" bestFit="1" customWidth="1"/>
    <col min="9477" max="9730" width="9.140625" style="12"/>
    <col min="9731" max="9731" width="28.7109375" style="12" bestFit="1" customWidth="1"/>
    <col min="9732" max="9732" width="27.5703125" style="12" bestFit="1" customWidth="1"/>
    <col min="9733" max="9986" width="9.140625" style="12"/>
    <col min="9987" max="9987" width="28.7109375" style="12" bestFit="1" customWidth="1"/>
    <col min="9988" max="9988" width="27.5703125" style="12" bestFit="1" customWidth="1"/>
    <col min="9989" max="10242" width="9.140625" style="12"/>
    <col min="10243" max="10243" width="28.7109375" style="12" bestFit="1" customWidth="1"/>
    <col min="10244" max="10244" width="27.5703125" style="12" bestFit="1" customWidth="1"/>
    <col min="10245" max="10498" width="9.140625" style="12"/>
    <col min="10499" max="10499" width="28.7109375" style="12" bestFit="1" customWidth="1"/>
    <col min="10500" max="10500" width="27.5703125" style="12" bestFit="1" customWidth="1"/>
    <col min="10501" max="10754" width="9.140625" style="12"/>
    <col min="10755" max="10755" width="28.7109375" style="12" bestFit="1" customWidth="1"/>
    <col min="10756" max="10756" width="27.5703125" style="12" bestFit="1" customWidth="1"/>
    <col min="10757" max="11010" width="9.140625" style="12"/>
    <col min="11011" max="11011" width="28.7109375" style="12" bestFit="1" customWidth="1"/>
    <col min="11012" max="11012" width="27.5703125" style="12" bestFit="1" customWidth="1"/>
    <col min="11013" max="11266" width="9.140625" style="12"/>
    <col min="11267" max="11267" width="28.7109375" style="12" bestFit="1" customWidth="1"/>
    <col min="11268" max="11268" width="27.5703125" style="12" bestFit="1" customWidth="1"/>
    <col min="11269" max="11522" width="9.140625" style="12"/>
    <col min="11523" max="11523" width="28.7109375" style="12" bestFit="1" customWidth="1"/>
    <col min="11524" max="11524" width="27.5703125" style="12" bestFit="1" customWidth="1"/>
    <col min="11525" max="11778" width="9.140625" style="12"/>
    <col min="11779" max="11779" width="28.7109375" style="12" bestFit="1" customWidth="1"/>
    <col min="11780" max="11780" width="27.5703125" style="12" bestFit="1" customWidth="1"/>
    <col min="11781" max="12034" width="9.140625" style="12"/>
    <col min="12035" max="12035" width="28.7109375" style="12" bestFit="1" customWidth="1"/>
    <col min="12036" max="12036" width="27.5703125" style="12" bestFit="1" customWidth="1"/>
    <col min="12037" max="12290" width="9.140625" style="12"/>
    <col min="12291" max="12291" width="28.7109375" style="12" bestFit="1" customWidth="1"/>
    <col min="12292" max="12292" width="27.5703125" style="12" bestFit="1" customWidth="1"/>
    <col min="12293" max="12546" width="9.140625" style="12"/>
    <col min="12547" max="12547" width="28.7109375" style="12" bestFit="1" customWidth="1"/>
    <col min="12548" max="12548" width="27.5703125" style="12" bestFit="1" customWidth="1"/>
    <col min="12549" max="12802" width="9.140625" style="12"/>
    <col min="12803" max="12803" width="28.7109375" style="12" bestFit="1" customWidth="1"/>
    <col min="12804" max="12804" width="27.5703125" style="12" bestFit="1" customWidth="1"/>
    <col min="12805" max="13058" width="9.140625" style="12"/>
    <col min="13059" max="13059" width="28.7109375" style="12" bestFit="1" customWidth="1"/>
    <col min="13060" max="13060" width="27.5703125" style="12" bestFit="1" customWidth="1"/>
    <col min="13061" max="13314" width="9.140625" style="12"/>
    <col min="13315" max="13315" width="28.7109375" style="12" bestFit="1" customWidth="1"/>
    <col min="13316" max="13316" width="27.5703125" style="12" bestFit="1" customWidth="1"/>
    <col min="13317" max="13570" width="9.140625" style="12"/>
    <col min="13571" max="13571" width="28.7109375" style="12" bestFit="1" customWidth="1"/>
    <col min="13572" max="13572" width="27.5703125" style="12" bestFit="1" customWidth="1"/>
    <col min="13573" max="13826" width="9.140625" style="12"/>
    <col min="13827" max="13827" width="28.7109375" style="12" bestFit="1" customWidth="1"/>
    <col min="13828" max="13828" width="27.5703125" style="12" bestFit="1" customWidth="1"/>
    <col min="13829" max="14082" width="9.140625" style="12"/>
    <col min="14083" max="14083" width="28.7109375" style="12" bestFit="1" customWidth="1"/>
    <col min="14084" max="14084" width="27.5703125" style="12" bestFit="1" customWidth="1"/>
    <col min="14085" max="14338" width="9.140625" style="12"/>
    <col min="14339" max="14339" width="28.7109375" style="12" bestFit="1" customWidth="1"/>
    <col min="14340" max="14340" width="27.5703125" style="12" bestFit="1" customWidth="1"/>
    <col min="14341" max="14594" width="9.140625" style="12"/>
    <col min="14595" max="14595" width="28.7109375" style="12" bestFit="1" customWidth="1"/>
    <col min="14596" max="14596" width="27.5703125" style="12" bestFit="1" customWidth="1"/>
    <col min="14597" max="14850" width="9.140625" style="12"/>
    <col min="14851" max="14851" width="28.7109375" style="12" bestFit="1" customWidth="1"/>
    <col min="14852" max="14852" width="27.5703125" style="12" bestFit="1" customWidth="1"/>
    <col min="14853" max="15106" width="9.140625" style="12"/>
    <col min="15107" max="15107" width="28.7109375" style="12" bestFit="1" customWidth="1"/>
    <col min="15108" max="15108" width="27.5703125" style="12" bestFit="1" customWidth="1"/>
    <col min="15109" max="15362" width="9.140625" style="12"/>
    <col min="15363" max="15363" width="28.7109375" style="12" bestFit="1" customWidth="1"/>
    <col min="15364" max="15364" width="27.5703125" style="12" bestFit="1" customWidth="1"/>
    <col min="15365" max="15618" width="9.140625" style="12"/>
    <col min="15619" max="15619" width="28.7109375" style="12" bestFit="1" customWidth="1"/>
    <col min="15620" max="15620" width="27.5703125" style="12" bestFit="1" customWidth="1"/>
    <col min="15621" max="15874" width="9.140625" style="12"/>
    <col min="15875" max="15875" width="28.7109375" style="12" bestFit="1" customWidth="1"/>
    <col min="15876" max="15876" width="27.5703125" style="12" bestFit="1" customWidth="1"/>
    <col min="15877" max="16130" width="9.140625" style="12"/>
    <col min="16131" max="16131" width="28.7109375" style="12" bestFit="1" customWidth="1"/>
    <col min="16132" max="16132" width="27.5703125" style="12" bestFit="1" customWidth="1"/>
    <col min="16133" max="16384" width="9.140625" style="12"/>
  </cols>
  <sheetData>
    <row r="1" spans="1:5" x14ac:dyDescent="0.2">
      <c r="A1" s="8"/>
      <c r="B1" s="9"/>
      <c r="C1" s="8"/>
      <c r="D1" s="10"/>
      <c r="E1" s="11"/>
    </row>
    <row r="2" spans="1:5" x14ac:dyDescent="0.2">
      <c r="A2" s="8"/>
      <c r="B2" s="9"/>
      <c r="C2" s="8" t="s">
        <v>44</v>
      </c>
      <c r="D2" s="13" t="s">
        <v>51</v>
      </c>
      <c r="E2" s="14"/>
    </row>
    <row r="3" spans="1:5" x14ac:dyDescent="0.2">
      <c r="A3" s="8"/>
      <c r="B3" s="9"/>
      <c r="C3" s="8"/>
      <c r="D3" s="13" t="s">
        <v>52</v>
      </c>
      <c r="E3" s="11"/>
    </row>
    <row r="4" spans="1:5" x14ac:dyDescent="0.2">
      <c r="A4" s="8"/>
      <c r="B4" s="9"/>
      <c r="C4" s="8"/>
      <c r="D4" s="15" t="s">
        <v>53</v>
      </c>
      <c r="E4" s="11"/>
    </row>
    <row r="5" spans="1:5" x14ac:dyDescent="0.2">
      <c r="A5" s="8"/>
      <c r="B5" s="9"/>
      <c r="C5" s="8"/>
      <c r="D5" s="16"/>
      <c r="E5" s="11"/>
    </row>
    <row r="6" spans="1:5" x14ac:dyDescent="0.2">
      <c r="A6" s="8"/>
      <c r="B6" s="9"/>
      <c r="C6" s="8"/>
      <c r="D6" s="16"/>
      <c r="E6" s="11"/>
    </row>
    <row r="7" spans="1:5" x14ac:dyDescent="0.2">
      <c r="A7" s="8"/>
      <c r="B7" s="9"/>
      <c r="C7" s="8"/>
      <c r="D7" s="16"/>
      <c r="E7" s="11"/>
    </row>
    <row r="8" spans="1:5" x14ac:dyDescent="0.2">
      <c r="A8" s="8"/>
      <c r="B8" s="9"/>
      <c r="C8" s="8" t="s">
        <v>45</v>
      </c>
      <c r="D8" s="102" t="s">
        <v>54</v>
      </c>
      <c r="E8" s="103"/>
    </row>
    <row r="9" spans="1:5" x14ac:dyDescent="0.2">
      <c r="A9" s="8"/>
      <c r="B9" s="8"/>
      <c r="C9" s="8"/>
      <c r="D9" s="103"/>
      <c r="E9" s="103"/>
    </row>
    <row r="10" spans="1:5" x14ac:dyDescent="0.2">
      <c r="A10" s="8"/>
      <c r="B10" s="9"/>
      <c r="C10" s="8"/>
      <c r="D10" s="16"/>
      <c r="E10" s="17"/>
    </row>
    <row r="11" spans="1:5" x14ac:dyDescent="0.2">
      <c r="A11" s="8"/>
      <c r="B11" s="9"/>
      <c r="C11" s="18" t="s">
        <v>46</v>
      </c>
      <c r="D11" s="104" t="s">
        <v>55</v>
      </c>
      <c r="E11" s="104"/>
    </row>
    <row r="12" spans="1:5" x14ac:dyDescent="0.2">
      <c r="A12" s="8"/>
      <c r="B12" s="9"/>
      <c r="C12" s="8"/>
      <c r="D12" s="16" t="s">
        <v>56</v>
      </c>
      <c r="E12" s="11"/>
    </row>
    <row r="13" spans="1:5" x14ac:dyDescent="0.2">
      <c r="A13" s="8"/>
      <c r="B13" s="9"/>
      <c r="C13" s="8"/>
      <c r="D13" s="105"/>
      <c r="E13" s="105"/>
    </row>
    <row r="14" spans="1:5" x14ac:dyDescent="0.2">
      <c r="A14" s="8"/>
      <c r="B14" s="9"/>
      <c r="C14" s="8"/>
      <c r="D14" s="16"/>
      <c r="E14" s="11"/>
    </row>
    <row r="15" spans="1:5" x14ac:dyDescent="0.2">
      <c r="A15" s="8"/>
      <c r="B15" s="9"/>
      <c r="C15" s="8"/>
      <c r="D15" s="16"/>
      <c r="E15" s="11"/>
    </row>
    <row r="16" spans="1:5" x14ac:dyDescent="0.2">
      <c r="A16" s="8"/>
      <c r="B16" s="9"/>
      <c r="C16" s="8"/>
      <c r="D16" s="16"/>
      <c r="E16" s="11"/>
    </row>
    <row r="17" spans="1:5" x14ac:dyDescent="0.2">
      <c r="A17" s="8"/>
      <c r="B17" s="9"/>
      <c r="C17" s="8"/>
      <c r="D17" s="16"/>
      <c r="E17" s="11"/>
    </row>
    <row r="18" spans="1:5" x14ac:dyDescent="0.2">
      <c r="A18" s="8"/>
      <c r="B18" s="9"/>
      <c r="C18" s="8"/>
      <c r="D18" s="16"/>
      <c r="E18" s="11"/>
    </row>
    <row r="19" spans="1:5" x14ac:dyDescent="0.2">
      <c r="A19" s="8"/>
      <c r="B19" s="9"/>
      <c r="C19" s="8"/>
      <c r="D19" s="16"/>
      <c r="E19" s="11"/>
    </row>
    <row r="20" spans="1:5" x14ac:dyDescent="0.2">
      <c r="A20" s="8"/>
      <c r="B20" s="9"/>
      <c r="C20" s="8"/>
      <c r="D20" s="16"/>
      <c r="E20" s="11"/>
    </row>
    <row r="21" spans="1:5" x14ac:dyDescent="0.2">
      <c r="A21" s="8"/>
      <c r="B21" s="9"/>
      <c r="C21" s="8"/>
      <c r="D21" s="16"/>
      <c r="E21" s="11"/>
    </row>
    <row r="22" spans="1:5" x14ac:dyDescent="0.2">
      <c r="A22" s="8"/>
      <c r="B22" s="9"/>
      <c r="C22" s="8"/>
      <c r="D22" s="16"/>
      <c r="E22" s="11"/>
    </row>
    <row r="23" spans="1:5" x14ac:dyDescent="0.2">
      <c r="A23" s="8"/>
      <c r="B23" s="9"/>
      <c r="C23" s="8"/>
      <c r="D23" s="16"/>
      <c r="E23" s="11"/>
    </row>
    <row r="24" spans="1:5" x14ac:dyDescent="0.2">
      <c r="A24" s="8"/>
      <c r="B24" s="9"/>
      <c r="C24" s="8"/>
      <c r="D24" s="16"/>
      <c r="E24" s="11"/>
    </row>
    <row r="25" spans="1:5" x14ac:dyDescent="0.2">
      <c r="A25" s="106" t="s">
        <v>47</v>
      </c>
      <c r="B25" s="106"/>
      <c r="C25" s="106"/>
      <c r="D25" s="106"/>
      <c r="E25" s="106"/>
    </row>
    <row r="26" spans="1:5" x14ac:dyDescent="0.2">
      <c r="A26" s="106" t="s">
        <v>49</v>
      </c>
      <c r="B26" s="106"/>
      <c r="C26" s="106"/>
      <c r="D26" s="106"/>
      <c r="E26" s="106"/>
    </row>
    <row r="27" spans="1:5" x14ac:dyDescent="0.2">
      <c r="A27" s="19"/>
      <c r="B27" s="19"/>
      <c r="C27" s="19"/>
      <c r="D27" s="19"/>
      <c r="E27" s="19"/>
    </row>
    <row r="28" spans="1:5" x14ac:dyDescent="0.2">
      <c r="A28" s="19"/>
      <c r="B28" s="19"/>
      <c r="C28" s="19"/>
      <c r="D28" s="19"/>
      <c r="E28" s="19"/>
    </row>
    <row r="29" spans="1:5" x14ac:dyDescent="0.2">
      <c r="A29" s="19"/>
      <c r="B29" s="19"/>
      <c r="C29" s="19"/>
      <c r="D29" s="19"/>
      <c r="E29" s="19"/>
    </row>
    <row r="30" spans="1:5" x14ac:dyDescent="0.2">
      <c r="A30" s="19"/>
      <c r="B30" s="19"/>
      <c r="C30" s="19"/>
      <c r="D30" s="19"/>
      <c r="E30" s="19"/>
    </row>
    <row r="31" spans="1:5" x14ac:dyDescent="0.2">
      <c r="A31" s="19"/>
      <c r="B31" s="19"/>
      <c r="C31" s="19"/>
      <c r="D31" s="19"/>
      <c r="E31" s="19"/>
    </row>
    <row r="32" spans="1:5" x14ac:dyDescent="0.2">
      <c r="A32" s="19"/>
      <c r="B32" s="19"/>
      <c r="C32" s="19"/>
      <c r="D32" s="19"/>
      <c r="E32" s="19"/>
    </row>
    <row r="33" spans="1:5" x14ac:dyDescent="0.2">
      <c r="A33" s="8"/>
      <c r="B33" s="9"/>
      <c r="C33" s="20"/>
      <c r="D33" s="10"/>
      <c r="E33" s="11"/>
    </row>
    <row r="34" spans="1:5" x14ac:dyDescent="0.2">
      <c r="A34" s="8"/>
      <c r="B34" s="9"/>
      <c r="C34" s="20"/>
      <c r="D34" s="10"/>
      <c r="E34" s="11"/>
    </row>
    <row r="35" spans="1:5" x14ac:dyDescent="0.2">
      <c r="A35" s="8"/>
      <c r="B35" s="9"/>
      <c r="C35" s="20"/>
      <c r="D35" s="10"/>
      <c r="E35" s="11"/>
    </row>
    <row r="36" spans="1:5" x14ac:dyDescent="0.2">
      <c r="A36" s="8"/>
      <c r="B36" s="8" t="s">
        <v>48</v>
      </c>
      <c r="D36" s="107"/>
      <c r="E36" s="107"/>
    </row>
    <row r="37" spans="1:5" x14ac:dyDescent="0.2">
      <c r="A37" s="8"/>
      <c r="B37" s="8"/>
      <c r="D37" s="16"/>
      <c r="E37" s="17"/>
    </row>
    <row r="38" spans="1:5" x14ac:dyDescent="0.2">
      <c r="A38" s="8"/>
      <c r="B38" s="8" t="s">
        <v>50</v>
      </c>
      <c r="D38" s="16"/>
      <c r="E38" s="11"/>
    </row>
    <row r="39" spans="1:5" x14ac:dyDescent="0.2">
      <c r="A39" s="8"/>
      <c r="B39" s="8"/>
      <c r="C39" s="8"/>
      <c r="D39" s="16"/>
      <c r="E39" s="11"/>
    </row>
    <row r="40" spans="1:5" x14ac:dyDescent="0.2">
      <c r="A40" s="8"/>
      <c r="B40" s="9"/>
      <c r="C40" s="8"/>
      <c r="D40" s="16"/>
      <c r="E40" s="11"/>
    </row>
    <row r="41" spans="1:5" x14ac:dyDescent="0.2">
      <c r="A41" s="8"/>
      <c r="B41" s="9"/>
      <c r="C41" s="8"/>
      <c r="D41" s="16"/>
      <c r="E41" s="11"/>
    </row>
    <row r="42" spans="1:5" x14ac:dyDescent="0.2">
      <c r="A42" s="8"/>
      <c r="B42" s="9"/>
      <c r="C42" s="8"/>
      <c r="D42" s="16"/>
      <c r="E42" s="11"/>
    </row>
    <row r="43" spans="1:5" x14ac:dyDescent="0.2">
      <c r="A43" s="8"/>
      <c r="B43" s="9"/>
      <c r="C43" s="8"/>
      <c r="D43" s="16"/>
      <c r="E43" s="11"/>
    </row>
    <row r="44" spans="1:5" x14ac:dyDescent="0.2">
      <c r="A44" s="8"/>
      <c r="B44" s="9"/>
      <c r="C44" s="8"/>
      <c r="D44" s="102" t="s">
        <v>74</v>
      </c>
      <c r="E44" s="102"/>
    </row>
    <row r="45" spans="1:5" x14ac:dyDescent="0.2">
      <c r="A45" s="8"/>
      <c r="B45" s="9"/>
      <c r="C45" s="20"/>
      <c r="D45" s="10"/>
      <c r="E45" s="11"/>
    </row>
    <row r="46" spans="1:5" x14ac:dyDescent="0.2">
      <c r="A46" s="8"/>
      <c r="B46" s="9"/>
      <c r="C46" s="20"/>
      <c r="D46" s="10"/>
      <c r="E46" s="11"/>
    </row>
    <row r="47" spans="1:5" x14ac:dyDescent="0.2">
      <c r="A47" s="8"/>
      <c r="B47" s="9"/>
      <c r="C47" s="20"/>
      <c r="D47" s="10"/>
      <c r="E47" s="11"/>
    </row>
    <row r="48" spans="1:5" x14ac:dyDescent="0.2">
      <c r="A48" s="14"/>
      <c r="B48" s="22"/>
      <c r="C48" s="14"/>
      <c r="D48" s="23"/>
      <c r="E48" s="24"/>
    </row>
  </sheetData>
  <sheetProtection algorithmName="SHA-512" hashValue="4eVga0s+UYjWlA2rNty2kxHdunNbtWu3MWZqbL/SKxkEG714QOC4weaekdkVMYDBfgZo93SLDAyg9TYPorqpKw==" saltValue="zkhXbqSaZPuVC7hQaCkm3g==" spinCount="100000" sheet="1" objects="1" scenarios="1"/>
  <mergeCells count="7">
    <mergeCell ref="D44:E44"/>
    <mergeCell ref="D8:E9"/>
    <mergeCell ref="D11:E11"/>
    <mergeCell ref="D13:E13"/>
    <mergeCell ref="A25:E25"/>
    <mergeCell ref="A26:E26"/>
    <mergeCell ref="D36:E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5:H24"/>
  <sheetViews>
    <sheetView view="pageLayout" zoomScaleNormal="100" workbookViewId="0">
      <selection sqref="A1:XFD1048576"/>
    </sheetView>
  </sheetViews>
  <sheetFormatPr defaultColWidth="8.85546875" defaultRowHeight="12.75" x14ac:dyDescent="0.2"/>
  <cols>
    <col min="1" max="1" width="8.85546875" style="1"/>
    <col min="2" max="2" width="50.7109375" style="1" customWidth="1"/>
    <col min="3" max="4" width="4.28515625" style="1" customWidth="1"/>
    <col min="5" max="5" width="2.5703125" style="1" customWidth="1"/>
    <col min="6" max="6" width="2.42578125" style="1" customWidth="1"/>
    <col min="7" max="7" width="6.140625" style="1" customWidth="1"/>
    <col min="8" max="16384" width="8.85546875" style="1"/>
  </cols>
  <sheetData>
    <row r="5" spans="1:8" x14ac:dyDescent="0.2">
      <c r="A5" s="4"/>
      <c r="B5" s="5" t="s">
        <v>16</v>
      </c>
      <c r="C5" s="4"/>
      <c r="D5" s="4"/>
      <c r="E5" s="4"/>
      <c r="F5" s="4"/>
      <c r="G5" s="4"/>
      <c r="H5" s="4"/>
    </row>
    <row r="6" spans="1:8" x14ac:dyDescent="0.2">
      <c r="A6" s="4"/>
      <c r="B6" s="6"/>
      <c r="C6" s="4"/>
      <c r="D6" s="4"/>
      <c r="E6" s="4"/>
      <c r="F6" s="4"/>
      <c r="G6" s="4"/>
      <c r="H6" s="4"/>
    </row>
    <row r="7" spans="1:8" x14ac:dyDescent="0.2">
      <c r="A7" s="4"/>
      <c r="B7" s="6" t="s">
        <v>17</v>
      </c>
      <c r="C7" s="4"/>
      <c r="D7" s="4"/>
      <c r="E7" s="4"/>
      <c r="F7" s="4"/>
      <c r="G7" s="4"/>
      <c r="H7" s="4"/>
    </row>
    <row r="8" spans="1:8" ht="38.25" x14ac:dyDescent="0.2">
      <c r="A8" s="4"/>
      <c r="B8" s="6" t="s">
        <v>18</v>
      </c>
      <c r="C8" s="4"/>
      <c r="D8" s="4"/>
      <c r="E8" s="4"/>
      <c r="F8" s="4"/>
      <c r="G8" s="4"/>
      <c r="H8" s="4"/>
    </row>
    <row r="9" spans="1:8" ht="25.5" x14ac:dyDescent="0.2">
      <c r="A9" s="4"/>
      <c r="B9" s="6" t="s">
        <v>19</v>
      </c>
      <c r="C9" s="4"/>
      <c r="D9" s="4"/>
      <c r="E9" s="4"/>
      <c r="F9" s="4"/>
      <c r="G9" s="4"/>
      <c r="H9" s="4"/>
    </row>
    <row r="10" spans="1:8" ht="38.25" x14ac:dyDescent="0.2">
      <c r="A10" s="4"/>
      <c r="B10" s="6" t="s">
        <v>20</v>
      </c>
      <c r="C10" s="4"/>
      <c r="D10" s="4"/>
      <c r="E10" s="4"/>
      <c r="F10" s="4"/>
      <c r="G10" s="4"/>
      <c r="H10" s="4"/>
    </row>
    <row r="11" spans="1:8" ht="25.5" x14ac:dyDescent="0.2">
      <c r="A11" s="4"/>
      <c r="B11" s="6" t="s">
        <v>21</v>
      </c>
      <c r="C11" s="4"/>
      <c r="D11" s="4"/>
      <c r="E11" s="4"/>
      <c r="F11" s="4"/>
      <c r="G11" s="4"/>
      <c r="H11" s="4"/>
    </row>
    <row r="12" spans="1:8" x14ac:dyDescent="0.2">
      <c r="A12" s="4"/>
      <c r="B12" s="6" t="s">
        <v>22</v>
      </c>
      <c r="C12" s="4"/>
      <c r="D12" s="4"/>
      <c r="E12" s="4"/>
      <c r="F12" s="4"/>
      <c r="G12" s="4"/>
      <c r="H12" s="4"/>
    </row>
    <row r="13" spans="1:8" ht="38.25" x14ac:dyDescent="0.2">
      <c r="A13" s="4"/>
      <c r="B13" s="6" t="s">
        <v>23</v>
      </c>
      <c r="C13" s="4"/>
      <c r="D13" s="4"/>
      <c r="E13" s="4"/>
      <c r="F13" s="4"/>
      <c r="G13" s="4"/>
      <c r="H13" s="4"/>
    </row>
    <row r="14" spans="1:8" ht="25.5" x14ac:dyDescent="0.2">
      <c r="A14" s="4"/>
      <c r="B14" s="6" t="s">
        <v>24</v>
      </c>
      <c r="C14" s="4"/>
      <c r="D14" s="4"/>
      <c r="E14" s="4"/>
      <c r="F14" s="4"/>
      <c r="G14" s="4"/>
      <c r="H14" s="4"/>
    </row>
    <row r="15" spans="1:8" ht="38.25" x14ac:dyDescent="0.2">
      <c r="A15" s="4"/>
      <c r="B15" s="6" t="s">
        <v>25</v>
      </c>
      <c r="C15" s="4"/>
      <c r="D15" s="4"/>
      <c r="E15" s="4"/>
      <c r="F15" s="4"/>
      <c r="G15" s="4"/>
      <c r="H15" s="4"/>
    </row>
    <row r="16" spans="1:8" ht="25.5" x14ac:dyDescent="0.2">
      <c r="A16" s="4"/>
      <c r="B16" s="6" t="s">
        <v>26</v>
      </c>
      <c r="C16" s="4"/>
      <c r="D16" s="4"/>
      <c r="E16" s="4"/>
      <c r="F16" s="4"/>
      <c r="G16" s="4"/>
      <c r="H16" s="4"/>
    </row>
    <row r="17" spans="1:8" ht="63.75" x14ac:dyDescent="0.2">
      <c r="A17" s="4"/>
      <c r="B17" s="6" t="s">
        <v>27</v>
      </c>
      <c r="C17" s="4"/>
      <c r="D17" s="4"/>
      <c r="E17" s="4"/>
      <c r="F17" s="4"/>
      <c r="G17" s="4"/>
      <c r="H17" s="4"/>
    </row>
    <row r="18" spans="1:8" x14ac:dyDescent="0.2">
      <c r="A18" s="4"/>
      <c r="B18" s="6" t="s">
        <v>28</v>
      </c>
      <c r="C18" s="4"/>
      <c r="D18" s="4"/>
      <c r="E18" s="4"/>
      <c r="F18" s="4"/>
      <c r="G18" s="4"/>
      <c r="H18" s="4"/>
    </row>
    <row r="19" spans="1:8" x14ac:dyDescent="0.2">
      <c r="A19" s="4"/>
      <c r="B19" s="6" t="s">
        <v>75</v>
      </c>
      <c r="C19" s="4"/>
      <c r="D19" s="4"/>
      <c r="E19" s="4"/>
      <c r="F19" s="4"/>
      <c r="G19" s="4"/>
      <c r="H19" s="4"/>
    </row>
    <row r="20" spans="1:8" x14ac:dyDescent="0.2">
      <c r="A20" s="4"/>
      <c r="B20" s="6" t="s">
        <v>29</v>
      </c>
      <c r="C20" s="4"/>
      <c r="D20" s="4"/>
      <c r="E20" s="4"/>
      <c r="F20" s="4"/>
      <c r="G20" s="4"/>
      <c r="H20" s="4"/>
    </row>
    <row r="21" spans="1:8" ht="25.5" x14ac:dyDescent="0.2">
      <c r="A21" s="4"/>
      <c r="B21" s="7" t="s">
        <v>30</v>
      </c>
      <c r="C21" s="4"/>
      <c r="D21" s="4"/>
      <c r="E21" s="4"/>
      <c r="F21" s="4"/>
      <c r="G21" s="4"/>
      <c r="H21" s="4"/>
    </row>
    <row r="22" spans="1:8" x14ac:dyDescent="0.2">
      <c r="A22" s="4"/>
      <c r="B22" s="4"/>
      <c r="C22" s="4"/>
      <c r="D22" s="4"/>
      <c r="E22" s="4"/>
      <c r="F22" s="4"/>
      <c r="G22" s="4"/>
      <c r="H22" s="4"/>
    </row>
    <row r="23" spans="1:8" x14ac:dyDescent="0.2">
      <c r="A23" s="4"/>
      <c r="B23" s="4"/>
      <c r="C23" s="4"/>
      <c r="D23" s="4"/>
      <c r="E23" s="4"/>
      <c r="F23" s="4"/>
      <c r="G23" s="4"/>
      <c r="H23" s="4"/>
    </row>
    <row r="24" spans="1:8" x14ac:dyDescent="0.2">
      <c r="A24" s="4"/>
      <c r="B24" s="4"/>
      <c r="C24" s="4"/>
      <c r="D24" s="4"/>
      <c r="E24" s="4"/>
      <c r="F24" s="4"/>
      <c r="G24" s="4"/>
      <c r="H24" s="4"/>
    </row>
  </sheetData>
  <sheetProtection algorithmName="SHA-512" hashValue="/cHnQ7kptUsACUIsZ2kWEsdXhacm/85nkhgfVkAFnrQzwbuWILJZz7RKq+EmeRF1sPLWeFm2tvaj8pdO94yK6g==" saltValue="Tw2b6wZQMeWxrTB8dWnHkg==" spinCount="100000" sheet="1" objects="1" scenarios="1"/>
  <conditionalFormatting sqref="A5:H24">
    <cfRule type="cellIs" dxfId="5" priority="1" operator="equal">
      <formula>"""ili jednakovrijedan"""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&amp;L&amp;G&amp;CPoslovna građevina
Bogovićeva 1A, Zagreb&amp;RZagreb, lipanj 2024.
Broj projekta: TD 116/24 EL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55"/>
  <sheetViews>
    <sheetView view="pageLayout" topLeftCell="A40" zoomScale="115" zoomScaleNormal="100" zoomScaleSheetLayoutView="100" zoomScalePageLayoutView="115" workbookViewId="0">
      <selection activeCell="F18" sqref="F18"/>
    </sheetView>
  </sheetViews>
  <sheetFormatPr defaultColWidth="8.85546875" defaultRowHeight="12.75" x14ac:dyDescent="0.2"/>
  <cols>
    <col min="1" max="1" width="5" style="101" customWidth="1"/>
    <col min="2" max="2" width="40.28515625" style="62" customWidth="1"/>
    <col min="3" max="4" width="7.7109375" style="62" customWidth="1"/>
    <col min="5" max="6" width="12.5703125" style="62" customWidth="1"/>
    <col min="7" max="16384" width="8.85546875" style="62"/>
  </cols>
  <sheetData>
    <row r="1" spans="1:6" s="58" customFormat="1" ht="40.5" x14ac:dyDescent="0.25">
      <c r="A1" s="54" t="s">
        <v>31</v>
      </c>
      <c r="B1" s="55" t="s">
        <v>32</v>
      </c>
      <c r="C1" s="55" t="s">
        <v>33</v>
      </c>
      <c r="D1" s="56" t="s">
        <v>2</v>
      </c>
      <c r="E1" s="55" t="s">
        <v>34</v>
      </c>
      <c r="F1" s="57" t="s">
        <v>35</v>
      </c>
    </row>
    <row r="2" spans="1:6" x14ac:dyDescent="0.2">
      <c r="A2" s="59"/>
      <c r="B2" s="60"/>
      <c r="C2" s="60"/>
      <c r="D2" s="61"/>
    </row>
    <row r="3" spans="1:6" x14ac:dyDescent="0.2">
      <c r="A3" s="63" t="s">
        <v>9</v>
      </c>
      <c r="B3" s="64" t="s">
        <v>57</v>
      </c>
      <c r="C3" s="65"/>
      <c r="D3" s="65"/>
    </row>
    <row r="4" spans="1:6" x14ac:dyDescent="0.2">
      <c r="A4" s="66"/>
      <c r="B4" s="67"/>
      <c r="C4" s="68"/>
      <c r="D4" s="2"/>
    </row>
    <row r="5" spans="1:6" x14ac:dyDescent="0.2">
      <c r="A5" s="66"/>
      <c r="B5" s="69"/>
      <c r="C5" s="70"/>
      <c r="D5" s="71"/>
    </row>
    <row r="6" spans="1:6" x14ac:dyDescent="0.2">
      <c r="A6" s="63" t="s">
        <v>36</v>
      </c>
      <c r="B6" s="72" t="s">
        <v>39</v>
      </c>
      <c r="C6" s="68"/>
      <c r="D6" s="73"/>
    </row>
    <row r="7" spans="1:6" ht="51" x14ac:dyDescent="0.2">
      <c r="A7" s="66"/>
      <c r="B7" s="74" t="s">
        <v>76</v>
      </c>
      <c r="C7" s="68"/>
      <c r="D7" s="73"/>
    </row>
    <row r="8" spans="1:6" x14ac:dyDescent="0.2">
      <c r="A8" s="66"/>
      <c r="B8" s="74"/>
      <c r="C8" s="68"/>
      <c r="D8" s="73"/>
    </row>
    <row r="9" spans="1:6" ht="38.25" x14ac:dyDescent="0.2">
      <c r="A9" s="68">
        <f>1</f>
        <v>1</v>
      </c>
      <c r="B9" s="75" t="s">
        <v>60</v>
      </c>
      <c r="C9" s="68" t="s">
        <v>3</v>
      </c>
      <c r="D9" s="73">
        <v>120</v>
      </c>
      <c r="E9" s="76"/>
      <c r="F9" s="76">
        <f>E9*D9</f>
        <v>0</v>
      </c>
    </row>
    <row r="10" spans="1:6" x14ac:dyDescent="0.2">
      <c r="A10" s="77"/>
      <c r="B10" s="78" t="s">
        <v>62</v>
      </c>
      <c r="C10" s="68"/>
      <c r="D10" s="73"/>
      <c r="E10" s="79"/>
      <c r="F10" s="76"/>
    </row>
    <row r="11" spans="1:6" x14ac:dyDescent="0.2">
      <c r="A11" s="66"/>
      <c r="B11" s="78"/>
      <c r="C11" s="68"/>
      <c r="D11" s="73"/>
      <c r="E11" s="79"/>
      <c r="F11" s="76"/>
    </row>
    <row r="12" spans="1:6" ht="25.5" customHeight="1" x14ac:dyDescent="0.2">
      <c r="A12" s="68">
        <f>1+A9</f>
        <v>2</v>
      </c>
      <c r="B12" s="80" t="s">
        <v>61</v>
      </c>
      <c r="C12" s="68" t="s">
        <v>3</v>
      </c>
      <c r="D12" s="73">
        <v>300</v>
      </c>
      <c r="E12" s="76"/>
      <c r="F12" s="76">
        <f>E12*D12</f>
        <v>0</v>
      </c>
    </row>
    <row r="13" spans="1:6" x14ac:dyDescent="0.2">
      <c r="A13" s="66"/>
      <c r="B13" s="79"/>
      <c r="C13" s="79"/>
      <c r="D13" s="79"/>
      <c r="E13" s="79"/>
      <c r="F13" s="79"/>
    </row>
    <row r="14" spans="1:6" ht="25.5" x14ac:dyDescent="0.2">
      <c r="A14" s="68">
        <f>1+A12</f>
        <v>3</v>
      </c>
      <c r="B14" s="81" t="s">
        <v>8</v>
      </c>
      <c r="C14" s="68" t="s">
        <v>3</v>
      </c>
      <c r="D14" s="73">
        <v>490</v>
      </c>
      <c r="E14" s="76"/>
      <c r="F14" s="76">
        <f>E14*D14</f>
        <v>0</v>
      </c>
    </row>
    <row r="15" spans="1:6" x14ac:dyDescent="0.2">
      <c r="A15" s="66"/>
      <c r="B15" s="79"/>
      <c r="C15" s="79"/>
      <c r="D15" s="79"/>
      <c r="E15" s="79"/>
      <c r="F15" s="79"/>
    </row>
    <row r="16" spans="1:6" x14ac:dyDescent="0.2">
      <c r="A16" s="68">
        <f>1+A14</f>
        <v>4</v>
      </c>
      <c r="B16" s="81" t="s">
        <v>7</v>
      </c>
      <c r="C16" s="68" t="s">
        <v>37</v>
      </c>
      <c r="D16" s="73">
        <v>1</v>
      </c>
      <c r="E16" s="76"/>
      <c r="F16" s="76">
        <f>E16*D16</f>
        <v>0</v>
      </c>
    </row>
    <row r="17" spans="1:6" x14ac:dyDescent="0.2">
      <c r="A17" s="82"/>
      <c r="B17" s="81"/>
      <c r="C17" s="68"/>
      <c r="D17" s="73"/>
      <c r="E17" s="79"/>
      <c r="F17" s="76"/>
    </row>
    <row r="18" spans="1:6" x14ac:dyDescent="0.2">
      <c r="A18" s="63" t="str">
        <f>A6</f>
        <v>1.</v>
      </c>
      <c r="B18" s="83" t="s">
        <v>58</v>
      </c>
      <c r="C18" s="60"/>
      <c r="D18" s="84"/>
      <c r="E18" s="85"/>
      <c r="F18" s="100">
        <f>SUM(F7:F17)</f>
        <v>0</v>
      </c>
    </row>
    <row r="19" spans="1:6" x14ac:dyDescent="0.2">
      <c r="A19" s="63"/>
      <c r="B19" s="83"/>
      <c r="C19" s="60"/>
      <c r="D19" s="84"/>
      <c r="E19" s="85"/>
      <c r="F19" s="86"/>
    </row>
    <row r="21" spans="1:6" x14ac:dyDescent="0.2">
      <c r="A21" s="63" t="s">
        <v>38</v>
      </c>
      <c r="B21" s="72" t="s">
        <v>40</v>
      </c>
      <c r="C21" s="87"/>
      <c r="D21" s="88"/>
    </row>
    <row r="22" spans="1:6" x14ac:dyDescent="0.2">
      <c r="A22" s="66"/>
      <c r="B22" s="72"/>
      <c r="C22" s="87"/>
      <c r="D22" s="88"/>
    </row>
    <row r="23" spans="1:6" ht="89.25" x14ac:dyDescent="0.2">
      <c r="A23" s="89"/>
      <c r="B23" s="3" t="s">
        <v>77</v>
      </c>
      <c r="C23" s="90"/>
      <c r="D23" s="91"/>
    </row>
    <row r="24" spans="1:6" x14ac:dyDescent="0.2">
      <c r="A24" s="89"/>
      <c r="B24" s="3"/>
      <c r="C24" s="90"/>
      <c r="D24" s="91"/>
    </row>
    <row r="25" spans="1:6" x14ac:dyDescent="0.2">
      <c r="A25" s="68">
        <v>1</v>
      </c>
      <c r="B25" s="92" t="s">
        <v>66</v>
      </c>
      <c r="C25" s="93" t="s">
        <v>4</v>
      </c>
      <c r="D25" s="94">
        <v>17500</v>
      </c>
      <c r="E25" s="76"/>
      <c r="F25" s="76">
        <f>E25*D25</f>
        <v>0</v>
      </c>
    </row>
    <row r="26" spans="1:6" x14ac:dyDescent="0.2">
      <c r="A26" s="68"/>
      <c r="B26" s="92"/>
      <c r="C26" s="93"/>
      <c r="D26" s="94"/>
      <c r="E26" s="76"/>
      <c r="F26" s="76"/>
    </row>
    <row r="27" spans="1:6" ht="25.5" x14ac:dyDescent="0.2">
      <c r="A27" s="68">
        <f>1+A25</f>
        <v>2</v>
      </c>
      <c r="B27" s="92" t="s">
        <v>67</v>
      </c>
      <c r="C27" s="93" t="s">
        <v>4</v>
      </c>
      <c r="D27" s="94">
        <v>100</v>
      </c>
      <c r="E27" s="76"/>
      <c r="F27" s="76">
        <f>E27*D27</f>
        <v>0</v>
      </c>
    </row>
    <row r="28" spans="1:6" x14ac:dyDescent="0.2">
      <c r="A28" s="82"/>
      <c r="B28" s="79"/>
      <c r="C28" s="93"/>
      <c r="D28" s="94"/>
      <c r="E28" s="79"/>
      <c r="F28" s="79"/>
    </row>
    <row r="29" spans="1:6" ht="38.25" x14ac:dyDescent="0.2">
      <c r="A29" s="68">
        <f>1+A27</f>
        <v>3</v>
      </c>
      <c r="B29" s="81" t="s">
        <v>78</v>
      </c>
      <c r="C29" s="68" t="s">
        <v>3</v>
      </c>
      <c r="D29" s="95">
        <v>13</v>
      </c>
      <c r="E29" s="76"/>
      <c r="F29" s="76">
        <f>E29*D29</f>
        <v>0</v>
      </c>
    </row>
    <row r="30" spans="1:6" x14ac:dyDescent="0.2">
      <c r="A30" s="82"/>
      <c r="B30" s="81"/>
      <c r="C30" s="68"/>
      <c r="D30" s="95"/>
    </row>
    <row r="31" spans="1:6" ht="63.75" x14ac:dyDescent="0.2">
      <c r="A31" s="68">
        <f>1+A29</f>
        <v>4</v>
      </c>
      <c r="B31" s="92" t="s">
        <v>63</v>
      </c>
      <c r="C31" s="93" t="s">
        <v>3</v>
      </c>
      <c r="D31" s="94">
        <v>15</v>
      </c>
      <c r="E31" s="76"/>
      <c r="F31" s="76">
        <f>E31*D31</f>
        <v>0</v>
      </c>
    </row>
    <row r="32" spans="1:6" x14ac:dyDescent="0.2">
      <c r="A32" s="82"/>
      <c r="B32" s="79"/>
      <c r="C32" s="79"/>
      <c r="D32" s="79"/>
      <c r="E32" s="79"/>
      <c r="F32" s="79"/>
    </row>
    <row r="33" spans="1:6" ht="51" x14ac:dyDescent="0.2">
      <c r="A33" s="68">
        <f>1+A31</f>
        <v>5</v>
      </c>
      <c r="B33" s="92" t="s">
        <v>64</v>
      </c>
      <c r="C33" s="93" t="s">
        <v>3</v>
      </c>
      <c r="D33" s="94">
        <v>20</v>
      </c>
      <c r="E33" s="76"/>
      <c r="F33" s="76">
        <f>E33*D33</f>
        <v>0</v>
      </c>
    </row>
    <row r="34" spans="1:6" x14ac:dyDescent="0.2">
      <c r="A34" s="82"/>
      <c r="B34" s="79"/>
      <c r="C34" s="79"/>
      <c r="D34" s="79"/>
      <c r="E34" s="79"/>
      <c r="F34" s="79"/>
    </row>
    <row r="35" spans="1:6" ht="51" x14ac:dyDescent="0.2">
      <c r="A35" s="68">
        <f>1+A33</f>
        <v>6</v>
      </c>
      <c r="B35" s="92" t="s">
        <v>65</v>
      </c>
      <c r="C35" s="93" t="s">
        <v>3</v>
      </c>
      <c r="D35" s="94">
        <v>2</v>
      </c>
      <c r="E35" s="76"/>
      <c r="F35" s="76">
        <f>E35*D35</f>
        <v>0</v>
      </c>
    </row>
    <row r="36" spans="1:6" x14ac:dyDescent="0.2">
      <c r="A36" s="82"/>
      <c r="B36" s="79"/>
      <c r="C36" s="79"/>
      <c r="D36" s="79"/>
      <c r="E36" s="79"/>
      <c r="F36" s="79"/>
    </row>
    <row r="37" spans="1:6" ht="25.5" x14ac:dyDescent="0.2">
      <c r="A37" s="68">
        <f>1+A35</f>
        <v>7</v>
      </c>
      <c r="B37" s="92" t="s">
        <v>11</v>
      </c>
      <c r="C37" s="68"/>
      <c r="D37" s="96"/>
      <c r="E37" s="79"/>
      <c r="F37" s="79"/>
    </row>
    <row r="38" spans="1:6" x14ac:dyDescent="0.2">
      <c r="A38" s="66"/>
      <c r="B38" s="92" t="s">
        <v>15</v>
      </c>
      <c r="C38" s="93" t="s">
        <v>4</v>
      </c>
      <c r="D38" s="94">
        <v>2000</v>
      </c>
      <c r="E38" s="76"/>
      <c r="F38" s="76">
        <f>E38*D38</f>
        <v>0</v>
      </c>
    </row>
    <row r="39" spans="1:6" x14ac:dyDescent="0.2">
      <c r="A39" s="66"/>
      <c r="B39" s="92" t="s">
        <v>14</v>
      </c>
      <c r="C39" s="93" t="s">
        <v>4</v>
      </c>
      <c r="D39" s="94">
        <v>3500</v>
      </c>
      <c r="E39" s="76"/>
      <c r="F39" s="76">
        <f>E39*D39</f>
        <v>0</v>
      </c>
    </row>
    <row r="40" spans="1:6" x14ac:dyDescent="0.2">
      <c r="A40" s="66"/>
      <c r="B40" s="92"/>
      <c r="C40" s="93"/>
      <c r="D40" s="97"/>
      <c r="E40" s="79"/>
      <c r="F40" s="79"/>
    </row>
    <row r="41" spans="1:6" x14ac:dyDescent="0.2">
      <c r="A41" s="68">
        <f>1+A37</f>
        <v>8</v>
      </c>
      <c r="B41" s="92" t="s">
        <v>68</v>
      </c>
      <c r="C41" s="93" t="s">
        <v>4</v>
      </c>
      <c r="D41" s="94">
        <v>18</v>
      </c>
      <c r="E41" s="76"/>
      <c r="F41" s="76">
        <f>E41*D41</f>
        <v>0</v>
      </c>
    </row>
    <row r="42" spans="1:6" x14ac:dyDescent="0.2">
      <c r="A42" s="66"/>
      <c r="B42" s="92"/>
      <c r="C42" s="93"/>
      <c r="D42" s="97"/>
      <c r="E42" s="79"/>
      <c r="F42" s="79"/>
    </row>
    <row r="43" spans="1:6" ht="25.5" x14ac:dyDescent="0.2">
      <c r="A43" s="68">
        <f>1+A41</f>
        <v>9</v>
      </c>
      <c r="B43" s="92" t="s">
        <v>70</v>
      </c>
      <c r="C43" s="93"/>
      <c r="D43" s="97"/>
      <c r="E43" s="79"/>
      <c r="F43" s="79"/>
    </row>
    <row r="44" spans="1:6" x14ac:dyDescent="0.2">
      <c r="A44" s="68" t="s">
        <v>72</v>
      </c>
      <c r="B44" s="92" t="s">
        <v>69</v>
      </c>
      <c r="C44" s="93" t="s">
        <v>4</v>
      </c>
      <c r="D44" s="94">
        <v>24</v>
      </c>
      <c r="E44" s="76"/>
      <c r="F44" s="76">
        <f>E44*D44</f>
        <v>0</v>
      </c>
    </row>
    <row r="45" spans="1:6" x14ac:dyDescent="0.2">
      <c r="A45" s="68" t="s">
        <v>73</v>
      </c>
      <c r="B45" s="92" t="s">
        <v>71</v>
      </c>
      <c r="C45" s="93" t="s">
        <v>4</v>
      </c>
      <c r="D45" s="94">
        <v>150</v>
      </c>
      <c r="E45" s="76"/>
      <c r="F45" s="76">
        <f>E45*D45</f>
        <v>0</v>
      </c>
    </row>
    <row r="46" spans="1:6" x14ac:dyDescent="0.2">
      <c r="A46" s="66"/>
      <c r="B46" s="92"/>
      <c r="C46" s="93"/>
      <c r="D46" s="97"/>
      <c r="E46" s="79"/>
      <c r="F46" s="79"/>
    </row>
    <row r="47" spans="1:6" ht="63.75" x14ac:dyDescent="0.2">
      <c r="A47" s="68">
        <f>1+A43</f>
        <v>10</v>
      </c>
      <c r="B47" s="92" t="s">
        <v>12</v>
      </c>
      <c r="C47" s="93" t="s">
        <v>37</v>
      </c>
      <c r="D47" s="94">
        <v>1</v>
      </c>
      <c r="E47" s="76"/>
      <c r="F47" s="76">
        <f>E47*D47</f>
        <v>0</v>
      </c>
    </row>
    <row r="48" spans="1:6" x14ac:dyDescent="0.2">
      <c r="A48" s="66"/>
      <c r="B48" s="92"/>
      <c r="C48" s="93"/>
      <c r="D48" s="94"/>
      <c r="E48" s="79"/>
      <c r="F48" s="79"/>
    </row>
    <row r="49" spans="1:6" x14ac:dyDescent="0.2">
      <c r="A49" s="68">
        <f>1+A47</f>
        <v>11</v>
      </c>
      <c r="B49" s="92" t="s">
        <v>13</v>
      </c>
      <c r="C49" s="93" t="s">
        <v>37</v>
      </c>
      <c r="D49" s="94">
        <v>1</v>
      </c>
      <c r="E49" s="76"/>
      <c r="F49" s="76">
        <f>E49*D49</f>
        <v>0</v>
      </c>
    </row>
    <row r="50" spans="1:6" x14ac:dyDescent="0.2">
      <c r="A50" s="82"/>
      <c r="B50" s="92"/>
      <c r="C50" s="93"/>
      <c r="D50" s="94"/>
      <c r="E50" s="79"/>
      <c r="F50" s="79"/>
    </row>
    <row r="51" spans="1:6" x14ac:dyDescent="0.2">
      <c r="A51" s="68">
        <f>1+A49</f>
        <v>12</v>
      </c>
      <c r="B51" s="92" t="s">
        <v>7</v>
      </c>
      <c r="C51" s="93" t="s">
        <v>37</v>
      </c>
      <c r="D51" s="94">
        <v>1</v>
      </c>
      <c r="E51" s="76"/>
      <c r="F51" s="76">
        <f>E51*D51</f>
        <v>0</v>
      </c>
    </row>
    <row r="52" spans="1:6" x14ac:dyDescent="0.2">
      <c r="A52" s="98"/>
      <c r="B52" s="99"/>
      <c r="C52" s="90"/>
      <c r="D52" s="91"/>
    </row>
    <row r="53" spans="1:6" x14ac:dyDescent="0.2">
      <c r="A53" s="63" t="str">
        <f>A21</f>
        <v>2.</v>
      </c>
      <c r="B53" s="72" t="s">
        <v>59</v>
      </c>
      <c r="C53" s="68"/>
      <c r="D53" s="73"/>
      <c r="F53" s="100">
        <f>SUM(F25:F52)</f>
        <v>0</v>
      </c>
    </row>
    <row r="55" spans="1:6" ht="15" customHeight="1" x14ac:dyDescent="0.2"/>
  </sheetData>
  <sheetProtection algorithmName="SHA-512" hashValue="0aF7u+4hSKZzQ8xasyyTG2QftuZufCNNWphGA5hr9n6JUPkRJP8OpAoPK1P1asyLriQHOhNcRQsuz07DhFcfKg==" saltValue="VjigSxgpKbDV6L2kYpUgfQ==" spinCount="100000" sheet="1" objects="1" scenarios="1"/>
  <protectedRanges>
    <protectedRange sqref="E9 E12 E14 E16 E25 E27 E29 E31 E33 E35 E38 E39 E41 E44 E45 E47 E49 E51" name="Raspon1"/>
  </protectedRanges>
  <conditionalFormatting sqref="B17">
    <cfRule type="cellIs" dxfId="4" priority="4" stopIfTrue="1" operator="equal">
      <formula>"""ili jednakovrijedan"""</formula>
    </cfRule>
  </conditionalFormatting>
  <conditionalFormatting sqref="D3">
    <cfRule type="cellIs" dxfId="3" priority="251" stopIfTrue="1" operator="equal">
      <formula>0</formula>
    </cfRule>
  </conditionalFormatting>
  <conditionalFormatting sqref="D23:D24">
    <cfRule type="cellIs" dxfId="2" priority="176" stopIfTrue="1" operator="equal">
      <formula>0</formula>
    </cfRule>
  </conditionalFormatting>
  <conditionalFormatting sqref="D52">
    <cfRule type="cellIs" dxfId="1" priority="175" stopIfTrue="1" operator="equal">
      <formula>0</formula>
    </cfRule>
  </conditionalFormatting>
  <conditionalFormatting sqref="F19">
    <cfRule type="cellIs" dxfId="0" priority="66" stopIfTrue="1" operator="equal">
      <formula>0</formula>
    </cfRule>
  </conditionalFormatting>
  <dataValidations count="1">
    <dataValidation type="custom" allowBlank="1" showInputMessage="1" showErrorMessage="1" errorTitle="Pogreška" error="U ovu ćeliju može se unijeti samo broj s najviše dva decimalna mjesta." sqref="E9 E12 E14 E16 E25 E27 E29 E31 E33 E35 E38:E39 E41 E44:E45 E47 E49 E51" xr:uid="{1E4AC5C5-EAF8-4536-86E9-92AC05A0C694}">
      <formula1>ROUND(E9,2)=E9</formula1>
    </dataValidation>
  </dataValidations>
  <pageMargins left="0.7" right="0.7" top="0.75" bottom="0.75" header="0.3" footer="0.3"/>
  <pageSetup paperSize="9" orientation="portrait" r:id="rId1"/>
  <headerFooter>
    <oddHeader>&amp;L&amp;G&amp;CPoslovna građevina
Bogovićeva 1A, Zagreb&amp;RZagreb, lipanj 2024.
Broj projekta: TD 116/24 EL</oddHeader>
    <oddFooter>&amp;C&amp;P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200"/>
  <sheetViews>
    <sheetView view="pageLayout" zoomScaleNormal="100" zoomScaleSheetLayoutView="100" workbookViewId="0">
      <selection activeCell="D14" sqref="D14"/>
    </sheetView>
  </sheetViews>
  <sheetFormatPr defaultColWidth="9.140625" defaultRowHeight="12.75" customHeight="1" x14ac:dyDescent="0.2"/>
  <cols>
    <col min="1" max="1" width="5.7109375" style="25" customWidth="1"/>
    <col min="2" max="2" width="3.7109375" style="26" customWidth="1"/>
    <col min="3" max="3" width="56.7109375" style="26" customWidth="1"/>
    <col min="4" max="4" width="18.140625" style="26" customWidth="1"/>
    <col min="5" max="6" width="9.140625" style="26"/>
    <col min="7" max="7" width="11.42578125" style="26" bestFit="1" customWidth="1"/>
    <col min="8" max="16384" width="9.140625" style="26"/>
  </cols>
  <sheetData>
    <row r="1" spans="1:4" ht="30" customHeight="1" x14ac:dyDescent="0.2">
      <c r="C1" s="27" t="s">
        <v>0</v>
      </c>
      <c r="D1" s="28"/>
    </row>
    <row r="2" spans="1:4" ht="12.75" customHeight="1" x14ac:dyDescent="0.2">
      <c r="D2" s="28"/>
    </row>
    <row r="3" spans="1:4" ht="12.75" customHeight="1" x14ac:dyDescent="0.2">
      <c r="A3" s="29" t="s">
        <v>6</v>
      </c>
      <c r="B3" s="30"/>
      <c r="C3" s="29" t="s">
        <v>1</v>
      </c>
      <c r="D3" s="29" t="s">
        <v>41</v>
      </c>
    </row>
    <row r="4" spans="1:4" ht="12.75" customHeight="1" x14ac:dyDescent="0.2">
      <c r="D4" s="28"/>
    </row>
    <row r="5" spans="1:4" ht="12.75" customHeight="1" x14ac:dyDescent="0.2">
      <c r="A5" s="31" t="str">
        <f>'1. El instalacije'!A3</f>
        <v>A.</v>
      </c>
      <c r="B5" s="32"/>
      <c r="C5" s="33" t="str">
        <f>'1. El instalacije'!B3</f>
        <v>ELEKTROINSTALACIJE SLABE STRUJE</v>
      </c>
      <c r="D5" s="34"/>
    </row>
    <row r="6" spans="1:4" x14ac:dyDescent="0.2">
      <c r="A6" s="35" t="s">
        <v>36</v>
      </c>
      <c r="B6" s="36"/>
      <c r="C6" s="33" t="str">
        <f>'1. El instalacije'!B6</f>
        <v>INSTALACIJA PRIKLJUČNICA, SKLOPKI I OSTALIH POTROŠAČA</v>
      </c>
      <c r="D6" s="37">
        <f>'1. El instalacije'!F18</f>
        <v>0</v>
      </c>
    </row>
    <row r="7" spans="1:4" x14ac:dyDescent="0.2">
      <c r="A7" s="35" t="s">
        <v>38</v>
      </c>
      <c r="B7" s="36"/>
      <c r="C7" s="33" t="str">
        <f>'1. El instalacije'!B21</f>
        <v>INSTALACIJA EK MREŽE (STRUKTURNO KABLIRANJE)</v>
      </c>
      <c r="D7" s="37">
        <f>'1. El instalacije'!F53</f>
        <v>0</v>
      </c>
    </row>
    <row r="8" spans="1:4" x14ac:dyDescent="0.2">
      <c r="A8" s="35"/>
      <c r="B8" s="38"/>
      <c r="C8" s="39"/>
      <c r="D8" s="40"/>
    </row>
    <row r="9" spans="1:4" ht="12.75" customHeight="1" x14ac:dyDescent="0.2">
      <c r="A9" s="41"/>
      <c r="B9" s="42"/>
      <c r="C9" s="42"/>
      <c r="D9" s="43"/>
    </row>
    <row r="10" spans="1:4" ht="12.75" customHeight="1" x14ac:dyDescent="0.2">
      <c r="C10" s="44" t="s">
        <v>42</v>
      </c>
      <c r="D10" s="45">
        <f>SUM(D5:D8)</f>
        <v>0</v>
      </c>
    </row>
    <row r="11" spans="1:4" ht="12.75" customHeight="1" x14ac:dyDescent="0.2">
      <c r="D11" s="40"/>
    </row>
    <row r="12" spans="1:4" ht="12.75" customHeight="1" x14ac:dyDescent="0.2">
      <c r="C12" s="44" t="s">
        <v>5</v>
      </c>
      <c r="D12" s="40">
        <f>D10*0.25</f>
        <v>0</v>
      </c>
    </row>
    <row r="14" spans="1:4" ht="12.75" customHeight="1" x14ac:dyDescent="0.2">
      <c r="A14" s="46"/>
      <c r="B14" s="47"/>
      <c r="C14" s="48" t="s">
        <v>43</v>
      </c>
      <c r="D14" s="49">
        <f>D10+D12</f>
        <v>0</v>
      </c>
    </row>
    <row r="16" spans="1:4" x14ac:dyDescent="0.2">
      <c r="D16" s="50"/>
    </row>
    <row r="17" spans="3:4" ht="12.75" customHeight="1" x14ac:dyDescent="0.2">
      <c r="C17" s="51"/>
      <c r="D17" s="52"/>
    </row>
    <row r="200" spans="3:3" ht="12.75" customHeight="1" x14ac:dyDescent="0.2">
      <c r="C200" s="53" t="s">
        <v>10</v>
      </c>
    </row>
  </sheetData>
  <sheetProtection algorithmName="SHA-512" hashValue="l3Ks+HP4rLBnVPQhSV6dXwJliu0Ome48p1O92GbrJ0ElQ/OI81R0p02eybWAU2NsC4KTLgnh6JVA/JwHpa1Dxw==" saltValue="opTqhRkis37Zmd/DvtvG5w==" spinCount="100000" sheet="1" objects="1" scenarios="1"/>
  <protectedRanges>
    <protectedRange sqref="D12" name="Raspon1"/>
  </protectedRanges>
  <phoneticPr fontId="5" type="noConversion"/>
  <dataValidations count="1">
    <dataValidation type="custom" allowBlank="1" showInputMessage="1" showErrorMessage="1" errorTitle="Pogreška" error="U ovu ćeliju može se unijeti samo broj s najviše dva decimalna mjesta." sqref="D12" xr:uid="{C940CB3B-29B6-4D10-93BE-99102E964E8A}">
      <formula1>ROUND(D12,2)=E12</formula1>
    </dataValidation>
  </dataValidations>
  <printOptions horizontalCentered="1"/>
  <pageMargins left="0.51181102362204722" right="0.51181102362204722" top="0.78740157480314965" bottom="0.55118110236220474" header="0.31496062992125984" footer="0.31496062992125984"/>
  <pageSetup paperSize="9" scale="90" orientation="portrait" horizontalDpi="1200" verticalDpi="1200" r:id="rId1"/>
  <headerFooter>
    <oddHeader>&amp;L&amp;G&amp;CPoslovna građevina
Bogovićeva 1A, Zagreb&amp;RZagreb, lipanj 2024.
Broj projekta: TD 116/24 EL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Naslovnica</vt:lpstr>
      <vt:lpstr>0.OTU</vt:lpstr>
      <vt:lpstr>1. El instalacije</vt:lpstr>
      <vt:lpstr>Rekapitulacija</vt:lpstr>
      <vt:lpstr>'1. El instalacije'!Podrucje_ispisa</vt:lpstr>
      <vt:lpstr>Rekapitulacija!Podrucje_ispisa</vt:lpstr>
    </vt:vector>
  </TitlesOfParts>
  <Company>Blixa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Martina Mesec</cp:lastModifiedBy>
  <cp:lastPrinted>2024-07-22T11:06:06Z</cp:lastPrinted>
  <dcterms:created xsi:type="dcterms:W3CDTF">2012-07-16T19:31:06Z</dcterms:created>
  <dcterms:modified xsi:type="dcterms:W3CDTF">2024-07-22T11:58:26Z</dcterms:modified>
</cp:coreProperties>
</file>